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<sst xmlns="http://schemas.openxmlformats.org/spreadsheetml/2006/main" count="54" uniqueCount="54">
  <si>
    <t>江华瑶族自治县安通运输有限公司</t>
  </si>
  <si>
    <t>城市公共汽车客运服务价格成本测算表</t>
  </si>
  <si>
    <t>单位：元</t>
  </si>
  <si>
    <t>项目名称</t>
  </si>
  <si>
    <t>申报数</t>
  </si>
  <si>
    <t>核增/减数</t>
  </si>
  <si>
    <t>核定数</t>
  </si>
  <si>
    <t>备注</t>
  </si>
  <si>
    <t>一、固定资产折旧费</t>
  </si>
  <si>
    <t>交通工具折旧年限按8年计算</t>
  </si>
  <si>
    <t>二、摊销费</t>
  </si>
  <si>
    <t>土地使用权费摊销</t>
  </si>
  <si>
    <t>（一）无形资产摊销费</t>
  </si>
  <si>
    <t>（二）长期待摊费用分摊</t>
  </si>
  <si>
    <t>三、运行维护费</t>
  </si>
  <si>
    <t>（一）材料费</t>
  </si>
  <si>
    <t>（二）燃料动力费</t>
  </si>
  <si>
    <t>（三）修理费</t>
  </si>
  <si>
    <t>（四）养护维护费</t>
  </si>
  <si>
    <t>（五）人员薪酬费用</t>
  </si>
  <si>
    <t>司机工资</t>
  </si>
  <si>
    <t>（六）管理费用</t>
  </si>
  <si>
    <t>1、办公费</t>
  </si>
  <si>
    <t>2、水电费</t>
  </si>
  <si>
    <t>3、会议费</t>
  </si>
  <si>
    <t>4、租赁费</t>
  </si>
  <si>
    <t>5、物业管理费</t>
  </si>
  <si>
    <t>6、差旅费</t>
  </si>
  <si>
    <t>7、业务招待费</t>
  </si>
  <si>
    <t>按当年主营业务收入的5‰计算</t>
  </si>
  <si>
    <t>8、财产保险费</t>
  </si>
  <si>
    <t>9、低值易耗品摊销</t>
  </si>
  <si>
    <t>10、管理信息系统维护费</t>
  </si>
  <si>
    <t>11、税金(房产税、车船使用税、土地使用税、印花税)</t>
  </si>
  <si>
    <t>12、劳务费</t>
  </si>
  <si>
    <t>管理人员工资和社保</t>
  </si>
  <si>
    <t>13、经营权费用摊销</t>
  </si>
  <si>
    <t>14、检测检验费</t>
  </si>
  <si>
    <t>车辆费用</t>
  </si>
  <si>
    <t>15、上交费</t>
  </si>
  <si>
    <t>16、其他管理费用</t>
  </si>
  <si>
    <t>事故损失、维修、场地建设等</t>
  </si>
  <si>
    <t>四、财务费用</t>
  </si>
  <si>
    <t>1、利息支出（减利息收入）</t>
  </si>
  <si>
    <t>2、汇兑损失（减汇兑收益）</t>
  </si>
  <si>
    <t>3、支付金融机构手续费</t>
  </si>
  <si>
    <t>4、其他财务费用</t>
  </si>
  <si>
    <t>成本费用合计</t>
  </si>
  <si>
    <t>财政补贴收入</t>
  </si>
  <si>
    <t>减稳岗补贴478392.81元，加营运补贴3200000元</t>
  </si>
  <si>
    <t>按财政营运补贴计算，不计入因疫情发放的稳岗补贴</t>
  </si>
  <si>
    <t>减财政补贴后成本费用合计</t>
  </si>
  <si>
    <t>客运数量</t>
  </si>
  <si>
    <t>定价单位成本（元/人次）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</si>
</sst>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16"/>
      <name val="小标宋"/>
      <charset val="134"/>
    </font>
    <font>
      <sz val="12"/>
      <name val="仿宋"/>
      <charset val="134"/>
    </font>
    <font>
      <u/>
      <sz val="12"/>
      <name val="仿宋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4" fillId="2" borderId="9" applyNumberFormat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25" fillId="16" borderId="10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1" fillId="0" borderId="1" xfId="8" applyNumberFormat="1" applyFont="1" applyFill="1" applyBorder="1" applyAlignment="1">
      <alignment vertical="center" wrapText="1"/>
    </xf>
    <xf numFmtId="43" fontId="1" fillId="0" borderId="2" xfId="0" applyNumberFormat="1" applyFont="1" applyFill="1" applyBorder="1" applyAlignment="1">
      <alignment vertical="center" wrapText="1"/>
    </xf>
    <xf numFmtId="43" fontId="1" fillId="0" borderId="3" xfId="0" applyNumberFormat="1" applyFont="1" applyFill="1" applyBorder="1" applyAlignment="1">
      <alignment vertical="center" wrapText="1"/>
    </xf>
    <xf numFmtId="43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1" fillId="0" borderId="1" xfId="8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3" fontId="9" fillId="0" borderId="1" xfId="8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3" fontId="1" fillId="0" borderId="0" xfId="8" applyNumberFormat="1" applyFont="1" applyAlignment="1">
      <alignment horizontal="center" vertical="center" wrapText="1"/>
    </xf>
    <xf numFmtId="43" fontId="1" fillId="0" borderId="0" xfId="8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workbookViewId="0">
      <selection activeCell="E39" sqref="E39"/>
    </sheetView>
  </sheetViews>
  <sheetFormatPr defaultColWidth="22" defaultRowHeight="30" customHeight="1" outlineLevelCol="6"/>
  <cols>
    <col min="1" max="1" width="14.375" style="1" customWidth="1"/>
    <col min="2" max="2" width="16.5" style="1" customWidth="1"/>
    <col min="3" max="3" width="8.875" style="1" customWidth="1"/>
    <col min="4" max="4" width="9.25" style="1" customWidth="1"/>
    <col min="5" max="5" width="18.25" style="1" customWidth="1"/>
    <col min="6" max="16384" width="22" style="1"/>
  </cols>
  <sheetData>
    <row r="1" s="1" customFormat="1" ht="26" customHeight="1" spans="1:6">
      <c r="A1" s="3" t="s">
        <v>0</v>
      </c>
      <c r="B1" s="3"/>
      <c r="C1" s="3"/>
      <c r="D1" s="3"/>
      <c r="E1" s="3"/>
      <c r="F1" s="3"/>
    </row>
    <row r="2" s="1" customFormat="1" ht="22" customHeight="1" spans="1:6">
      <c r="A2" s="3" t="s">
        <v>1</v>
      </c>
      <c r="B2" s="3"/>
      <c r="C2" s="3"/>
      <c r="D2" s="3"/>
      <c r="E2" s="3"/>
      <c r="F2" s="3"/>
    </row>
    <row r="3" s="1" customFormat="1" ht="16" customHeight="1" spans="1:6">
      <c r="A3" s="4"/>
      <c r="B3" s="5"/>
      <c r="C3" s="6"/>
      <c r="D3" s="6"/>
      <c r="E3" s="6"/>
      <c r="F3" s="1" t="s">
        <v>2</v>
      </c>
    </row>
    <row r="4" s="2" customFormat="1" ht="26" customHeight="1" spans="1:6">
      <c r="A4" s="7" t="s">
        <v>3</v>
      </c>
      <c r="B4" s="7" t="s">
        <v>4</v>
      </c>
      <c r="C4" s="8" t="s">
        <v>5</v>
      </c>
      <c r="D4" s="9"/>
      <c r="E4" s="7" t="s">
        <v>6</v>
      </c>
      <c r="F4" s="7" t="s">
        <v>7</v>
      </c>
    </row>
    <row r="5" s="1" customFormat="1" ht="33" customHeight="1" spans="1:6">
      <c r="A5" s="10" t="s">
        <v>8</v>
      </c>
      <c r="B5" s="11">
        <v>3607783.33</v>
      </c>
      <c r="C5" s="12">
        <f>-(B5-E5)</f>
        <v>-1793125.04</v>
      </c>
      <c r="D5" s="13"/>
      <c r="E5" s="14">
        <v>1814658.29</v>
      </c>
      <c r="F5" s="15" t="s">
        <v>9</v>
      </c>
    </row>
    <row r="6" s="1" customFormat="1" ht="29" customHeight="1" spans="1:6">
      <c r="A6" s="10" t="s">
        <v>10</v>
      </c>
      <c r="B6" s="11">
        <v>38095.25</v>
      </c>
      <c r="C6" s="16"/>
      <c r="D6" s="17"/>
      <c r="E6" s="11">
        <v>38095.25</v>
      </c>
      <c r="F6" s="15" t="s">
        <v>11</v>
      </c>
    </row>
    <row r="7" s="1" customFormat="1" ht="33" customHeight="1" spans="1:6">
      <c r="A7" s="10" t="s">
        <v>12</v>
      </c>
      <c r="B7" s="11">
        <f>7619.05*5</f>
        <v>38095.25</v>
      </c>
      <c r="C7" s="16"/>
      <c r="D7" s="17"/>
      <c r="E7" s="11">
        <f>7619.05*5</f>
        <v>38095.25</v>
      </c>
      <c r="F7" s="15"/>
    </row>
    <row r="8" s="1" customFormat="1" ht="36" customHeight="1" spans="1:6">
      <c r="A8" s="18" t="s">
        <v>13</v>
      </c>
      <c r="B8" s="11">
        <v>0</v>
      </c>
      <c r="C8" s="16"/>
      <c r="D8" s="17"/>
      <c r="E8" s="14"/>
      <c r="F8" s="15"/>
    </row>
    <row r="9" s="1" customFormat="1" ht="33" customHeight="1" spans="1:6">
      <c r="A9" s="10" t="s">
        <v>14</v>
      </c>
      <c r="B9" s="11">
        <f>SUM(B10:B15)</f>
        <v>5127948.5</v>
      </c>
      <c r="C9" s="16"/>
      <c r="D9" s="17"/>
      <c r="E9" s="11">
        <f>SUM(E10:E15)</f>
        <v>5061011.4</v>
      </c>
      <c r="F9" s="15"/>
    </row>
    <row r="10" s="1" customFormat="1" ht="33" customHeight="1" spans="1:6">
      <c r="A10" s="10" t="s">
        <v>15</v>
      </c>
      <c r="B10" s="11">
        <v>0</v>
      </c>
      <c r="C10" s="16"/>
      <c r="D10" s="17"/>
      <c r="E10" s="19"/>
      <c r="F10" s="15"/>
    </row>
    <row r="11" s="1" customFormat="1" ht="33" customHeight="1" spans="1:6">
      <c r="A11" s="10" t="s">
        <v>16</v>
      </c>
      <c r="B11" s="11">
        <v>660000</v>
      </c>
      <c r="C11" s="16"/>
      <c r="D11" s="17"/>
      <c r="E11" s="11">
        <v>660000</v>
      </c>
      <c r="F11" s="15"/>
    </row>
    <row r="12" s="1" customFormat="1" customHeight="1" spans="1:6">
      <c r="A12" s="10" t="s">
        <v>17</v>
      </c>
      <c r="B12" s="11">
        <v>40736</v>
      </c>
      <c r="C12" s="16"/>
      <c r="D12" s="17"/>
      <c r="E12" s="11">
        <v>40736</v>
      </c>
      <c r="F12" s="15"/>
    </row>
    <row r="13" s="1" customFormat="1" ht="33" customHeight="1" spans="1:6">
      <c r="A13" s="10" t="s">
        <v>18</v>
      </c>
      <c r="B13" s="11">
        <v>0</v>
      </c>
      <c r="C13" s="16"/>
      <c r="D13" s="17"/>
      <c r="E13" s="11"/>
      <c r="F13" s="15"/>
    </row>
    <row r="14" s="1" customFormat="1" ht="33" customHeight="1" spans="1:6">
      <c r="A14" s="10" t="s">
        <v>19</v>
      </c>
      <c r="B14" s="11">
        <f>2001817.56+77148+33622</f>
        <v>2112587.56</v>
      </c>
      <c r="C14" s="16"/>
      <c r="D14" s="17"/>
      <c r="E14" s="11">
        <f>2001817.56+77148+33622</f>
        <v>2112587.56</v>
      </c>
      <c r="F14" s="15" t="s">
        <v>20</v>
      </c>
    </row>
    <row r="15" s="1" customFormat="1" ht="33" customHeight="1" spans="1:6">
      <c r="A15" s="10" t="s">
        <v>21</v>
      </c>
      <c r="B15" s="11">
        <f>SUM(B16:B31)</f>
        <v>2314624.94</v>
      </c>
      <c r="C15" s="16"/>
      <c r="D15" s="17"/>
      <c r="E15" s="11">
        <f>SUM(E16:E31)</f>
        <v>2247687.84</v>
      </c>
      <c r="F15" s="15"/>
    </row>
    <row r="16" s="1" customFormat="1" customHeight="1" spans="1:6">
      <c r="A16" s="10" t="s">
        <v>22</v>
      </c>
      <c r="B16" s="11">
        <v>12093.21</v>
      </c>
      <c r="C16" s="16"/>
      <c r="D16" s="17"/>
      <c r="E16" s="11">
        <v>12093.21</v>
      </c>
      <c r="F16" s="15"/>
    </row>
    <row r="17" s="1" customFormat="1" customHeight="1" spans="1:6">
      <c r="A17" s="10" t="s">
        <v>23</v>
      </c>
      <c r="B17" s="11">
        <v>3298.48</v>
      </c>
      <c r="C17" s="16"/>
      <c r="D17" s="17"/>
      <c r="E17" s="11">
        <v>3298.48</v>
      </c>
      <c r="F17" s="15"/>
    </row>
    <row r="18" s="1" customFormat="1" customHeight="1" spans="1:6">
      <c r="A18" s="10" t="s">
        <v>24</v>
      </c>
      <c r="B18" s="11">
        <v>0</v>
      </c>
      <c r="C18" s="16"/>
      <c r="D18" s="17"/>
      <c r="E18" s="19"/>
      <c r="F18" s="15"/>
    </row>
    <row r="19" s="1" customFormat="1" customHeight="1" spans="1:6">
      <c r="A19" s="10" t="s">
        <v>25</v>
      </c>
      <c r="B19" s="11">
        <v>0</v>
      </c>
      <c r="C19" s="16"/>
      <c r="D19" s="17"/>
      <c r="E19" s="19"/>
      <c r="F19" s="15"/>
    </row>
    <row r="20" s="1" customFormat="1" customHeight="1" spans="1:6">
      <c r="A20" s="10" t="s">
        <v>26</v>
      </c>
      <c r="B20" s="11">
        <v>0</v>
      </c>
      <c r="C20" s="16"/>
      <c r="D20" s="17"/>
      <c r="E20" s="14"/>
      <c r="F20" s="15"/>
    </row>
    <row r="21" s="1" customFormat="1" customHeight="1" spans="1:6">
      <c r="A21" s="10" t="s">
        <v>27</v>
      </c>
      <c r="B21" s="11">
        <v>7075</v>
      </c>
      <c r="C21" s="16"/>
      <c r="D21" s="17"/>
      <c r="E21" s="11">
        <v>7075</v>
      </c>
      <c r="F21" s="15"/>
    </row>
    <row r="22" s="1" customFormat="1" customHeight="1" spans="1:6">
      <c r="A22" s="10" t="s">
        <v>28</v>
      </c>
      <c r="B22" s="11">
        <v>88162.4</v>
      </c>
      <c r="C22" s="12">
        <f>-(B22-E22)</f>
        <v>-66937.1</v>
      </c>
      <c r="D22" s="13"/>
      <c r="E22" s="14">
        <v>21225.3</v>
      </c>
      <c r="F22" s="15" t="s">
        <v>29</v>
      </c>
    </row>
    <row r="23" s="1" customFormat="1" customHeight="1" spans="1:6">
      <c r="A23" s="10" t="s">
        <v>30</v>
      </c>
      <c r="B23" s="11">
        <v>646918.06</v>
      </c>
      <c r="C23" s="16"/>
      <c r="D23" s="17"/>
      <c r="E23" s="11">
        <v>646918.06</v>
      </c>
      <c r="F23" s="15"/>
    </row>
    <row r="24" s="1" customFormat="1" customHeight="1" spans="1:6">
      <c r="A24" s="10" t="s">
        <v>31</v>
      </c>
      <c r="B24" s="11">
        <v>0</v>
      </c>
      <c r="C24" s="15"/>
      <c r="D24" s="15"/>
      <c r="E24" s="14"/>
      <c r="F24" s="15"/>
    </row>
    <row r="25" s="1" customFormat="1" customHeight="1" spans="1:6">
      <c r="A25" s="10" t="s">
        <v>32</v>
      </c>
      <c r="B25" s="11">
        <v>0</v>
      </c>
      <c r="C25" s="15"/>
      <c r="D25" s="15"/>
      <c r="E25" s="14"/>
      <c r="F25" s="15"/>
    </row>
    <row r="26" s="1" customFormat="1" ht="57" customHeight="1" spans="1:7">
      <c r="A26" s="18" t="s">
        <v>33</v>
      </c>
      <c r="B26" s="11">
        <v>22307.4</v>
      </c>
      <c r="C26" s="15"/>
      <c r="D26" s="15"/>
      <c r="E26" s="11">
        <v>22307.4</v>
      </c>
      <c r="F26" s="15"/>
      <c r="G26" s="20"/>
    </row>
    <row r="27" s="1" customFormat="1" ht="33" customHeight="1" spans="1:6">
      <c r="A27" s="10" t="s">
        <v>34</v>
      </c>
      <c r="B27" s="11">
        <f>418352.06+11664+289646.29</f>
        <v>719662.35</v>
      </c>
      <c r="C27" s="15"/>
      <c r="D27" s="15"/>
      <c r="E27" s="11">
        <f>418352.06+11664+289646.29</f>
        <v>719662.35</v>
      </c>
      <c r="F27" s="15" t="s">
        <v>35</v>
      </c>
    </row>
    <row r="28" s="1" customFormat="1" ht="33" customHeight="1" spans="1:6">
      <c r="A28" s="10" t="s">
        <v>36</v>
      </c>
      <c r="B28" s="11">
        <v>0</v>
      </c>
      <c r="C28" s="15"/>
      <c r="D28" s="15"/>
      <c r="E28" s="14"/>
      <c r="F28" s="15"/>
    </row>
    <row r="29" s="1" customFormat="1" ht="33" customHeight="1" spans="1:7">
      <c r="A29" s="10" t="s">
        <v>37</v>
      </c>
      <c r="B29" s="11">
        <v>76542.02</v>
      </c>
      <c r="C29" s="15"/>
      <c r="D29" s="15"/>
      <c r="E29" s="11">
        <v>76542.02</v>
      </c>
      <c r="F29" s="21" t="s">
        <v>38</v>
      </c>
      <c r="G29" s="22"/>
    </row>
    <row r="30" s="1" customFormat="1" ht="33" customHeight="1" spans="1:6">
      <c r="A30" s="10" t="s">
        <v>39</v>
      </c>
      <c r="B30" s="11">
        <v>0</v>
      </c>
      <c r="C30" s="15"/>
      <c r="D30" s="15"/>
      <c r="E30" s="14"/>
      <c r="F30" s="15"/>
    </row>
    <row r="31" s="1" customFormat="1" ht="33" customHeight="1" spans="1:6">
      <c r="A31" s="10" t="s">
        <v>40</v>
      </c>
      <c r="B31" s="11">
        <f>216041.57+410837.02+100789.86+10252.8+644.77</f>
        <v>738566.02</v>
      </c>
      <c r="C31" s="15"/>
      <c r="D31" s="15"/>
      <c r="E31" s="11">
        <f>216041.57+410837.02+100789.86+10252.8+644.77</f>
        <v>738566.02</v>
      </c>
      <c r="F31" s="15" t="s">
        <v>41</v>
      </c>
    </row>
    <row r="32" s="1" customFormat="1" ht="33" customHeight="1" spans="1:6">
      <c r="A32" s="10" t="s">
        <v>42</v>
      </c>
      <c r="B32" s="11">
        <v>1793.94</v>
      </c>
      <c r="C32" s="15"/>
      <c r="D32" s="15"/>
      <c r="E32" s="11">
        <v>1793.94</v>
      </c>
      <c r="F32" s="15"/>
    </row>
    <row r="33" s="1" customFormat="1" ht="43" customHeight="1" spans="1:6">
      <c r="A33" s="10" t="s">
        <v>43</v>
      </c>
      <c r="B33" s="11">
        <v>1793.94</v>
      </c>
      <c r="C33" s="15"/>
      <c r="D33" s="15"/>
      <c r="E33" s="11">
        <v>1793.94</v>
      </c>
      <c r="F33" s="15"/>
    </row>
    <row r="34" s="1" customFormat="1" ht="45" customHeight="1" spans="1:6">
      <c r="A34" s="10" t="s">
        <v>44</v>
      </c>
      <c r="B34" s="11">
        <v>0</v>
      </c>
      <c r="C34" s="16"/>
      <c r="D34" s="17"/>
      <c r="E34" s="14"/>
      <c r="F34" s="15"/>
    </row>
    <row r="35" s="1" customFormat="1" ht="33" customHeight="1" spans="1:6">
      <c r="A35" s="10" t="s">
        <v>45</v>
      </c>
      <c r="B35" s="11">
        <v>0</v>
      </c>
      <c r="C35" s="16"/>
      <c r="D35" s="17"/>
      <c r="E35" s="14"/>
      <c r="F35" s="15"/>
    </row>
    <row r="36" s="1" customFormat="1" ht="33" customHeight="1" spans="1:6">
      <c r="A36" s="10" t="s">
        <v>46</v>
      </c>
      <c r="B36" s="11">
        <v>0</v>
      </c>
      <c r="C36" s="16"/>
      <c r="D36" s="17"/>
      <c r="E36" s="14"/>
      <c r="F36" s="15"/>
    </row>
    <row r="37" s="1" customFormat="1" ht="33" customHeight="1" spans="1:6">
      <c r="A37" s="23" t="s">
        <v>47</v>
      </c>
      <c r="B37" s="11">
        <f>B32+B9+B6+B5</f>
        <v>8775621.02</v>
      </c>
      <c r="C37" s="12">
        <f>-(B37-E37)</f>
        <v>-1860062.14</v>
      </c>
      <c r="D37" s="13"/>
      <c r="E37" s="19">
        <f>E5+E6+E9+E32</f>
        <v>6915558.88</v>
      </c>
      <c r="F37" s="19"/>
    </row>
    <row r="38" s="1" customFormat="1" ht="46" customHeight="1" spans="1:6">
      <c r="A38" s="10" t="s">
        <v>48</v>
      </c>
      <c r="B38" s="11">
        <v>478392.81</v>
      </c>
      <c r="C38" s="12" t="s">
        <v>49</v>
      </c>
      <c r="D38" s="13"/>
      <c r="E38" s="19">
        <v>3200000</v>
      </c>
      <c r="F38" s="19" t="s">
        <v>50</v>
      </c>
    </row>
    <row r="39" s="1" customFormat="1" ht="33" customHeight="1" spans="1:6">
      <c r="A39" s="10" t="s">
        <v>51</v>
      </c>
      <c r="B39" s="11">
        <f>B37-B38</f>
        <v>8297228.21</v>
      </c>
      <c r="C39" s="16"/>
      <c r="D39" s="17"/>
      <c r="E39" s="19">
        <f>E37-E38</f>
        <v>3715558.88</v>
      </c>
      <c r="F39" s="19"/>
    </row>
    <row r="40" s="1" customFormat="1" ht="33" customHeight="1" spans="1:6">
      <c r="A40" s="10" t="s">
        <v>52</v>
      </c>
      <c r="B40" s="24">
        <v>2122530</v>
      </c>
      <c r="C40" s="16"/>
      <c r="D40" s="17"/>
      <c r="E40" s="24">
        <v>2122530</v>
      </c>
      <c r="F40" s="15"/>
    </row>
    <row r="41" s="1" customFormat="1" ht="33" customHeight="1" spans="1:6">
      <c r="A41" s="23" t="s">
        <v>53</v>
      </c>
      <c r="B41" s="25">
        <f>B39/B40</f>
        <v>3.90912176035203</v>
      </c>
      <c r="C41" s="26"/>
      <c r="D41" s="27"/>
      <c r="E41" s="25">
        <f>E39/E40</f>
        <v>1.75053303369093</v>
      </c>
      <c r="F41" s="15"/>
    </row>
    <row r="42" s="1" customFormat="1" customHeight="1" spans="1:6">
      <c r="A42" s="28"/>
      <c r="B42" s="28"/>
      <c r="C42" s="28"/>
      <c r="D42" s="29"/>
      <c r="E42" s="30"/>
      <c r="F42" s="30"/>
    </row>
    <row r="43" s="1" customFormat="1" customHeight="1" spans="5:5">
      <c r="E43" s="30"/>
    </row>
    <row r="44" s="1" customFormat="1" customHeight="1" spans="2:2">
      <c r="B44" s="30"/>
    </row>
  </sheetData>
  <mergeCells count="39">
    <mergeCell ref="A1:F1"/>
    <mergeCell ref="A2:F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盛粥羊</cp:lastModifiedBy>
  <dcterms:created xsi:type="dcterms:W3CDTF">2021-11-01T00:59:00Z</dcterms:created>
  <dcterms:modified xsi:type="dcterms:W3CDTF">2021-11-02T09:17:50Z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C5CB69B69AF342FB99027910250C4E5A</vt:lpwstr>
  </property>
  <property fmtid="{D5CDD505-2E9C-101B-9397-08002B2CF9AE}" pid="3" name="KSOProductBuildVer">
    <vt:lpwstr>2052-11.1.0.11045</vt:lpwstr>
  </property>
</Properties>
</file>